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'BSHEET'!$B$1</definedName>
    <definedName name="_xlnm.Print_Area" localSheetId="1">'BSHEET'!$A$1:$F$53</definedName>
    <definedName name="_xlnm.Print_Area" localSheetId="3">'CFLOW'!$A$1:$G$54</definedName>
    <definedName name="_xlnm.Print_Area" localSheetId="2">'EQUITY CHANGE'!$A$1:$R$59</definedName>
    <definedName name="_xlnm.Print_Area" localSheetId="0">'INCOME'!$A$1:$H$47</definedName>
  </definedNames>
  <calcPr fullCalcOnLoad="1"/>
</workbook>
</file>

<file path=xl/sharedStrings.xml><?xml version="1.0" encoding="utf-8"?>
<sst xmlns="http://schemas.openxmlformats.org/spreadsheetml/2006/main" count="154" uniqueCount="119">
  <si>
    <t>Revenue</t>
  </si>
  <si>
    <t>Current</t>
  </si>
  <si>
    <t>Comparative</t>
  </si>
  <si>
    <t>RM '000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</si>
  <si>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</si>
  <si>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</si>
  <si>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</si>
  <si>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</si>
  <si>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</si>
  <si>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</si>
  <si>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</si>
  <si>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</si>
  <si>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</si>
  <si>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</si>
  <si>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</si>
  <si>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</si>
  <si>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</si>
  <si>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</si>
  <si>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</si>
  <si>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</si>
  <si>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</si>
  <si>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</si>
  <si>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</si>
  <si>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</si>
  <si>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</si>
  <si>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</si>
  <si>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</si>
  <si>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</si>
  <si>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</si>
  <si>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</si>
  <si>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</si>
  <si>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</si>
  <si>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</si>
  <si>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</si>
  <si>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>Long Term Liabilities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</si>
  <si>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</si>
  <si>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</si>
  <si>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</si>
  <si>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</si>
  <si>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</si>
  <si>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</si>
  <si>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</si>
  <si>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CONDENSED CONSOLIDATED STATEMENTS OF CHANGES IN EQUITY</t>
  </si>
  <si>
    <t>Distributable</t>
  </si>
  <si>
    <t>Quarter Ended</t>
  </si>
  <si>
    <t>Property, Plant and  Equipment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</si>
  <si>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</si>
  <si>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</si>
  <si>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</si>
  <si>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</si>
  <si>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</si>
  <si>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</si>
  <si>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</si>
  <si>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</si>
  <si>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</si>
  <si>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</si>
  <si>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</si>
  <si>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</si>
  <si>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</si>
  <si>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</si>
  <si>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</si>
  <si>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</si>
  <si>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</si>
  <si>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</si>
  <si>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</si>
  <si>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</si>
  <si>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</si>
  <si>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</si>
  <si>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</si>
  <si>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</si>
  <si>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EFFECT OF EXCHANGE RATE CHANGES</t>
  </si>
  <si>
    <t>2003</t>
  </si>
  <si>
    <t>Balance at 1 January 2003</t>
  </si>
  <si>
    <t>Profit After Tax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</si>
  <si>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</si>
  <si>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</si>
  <si>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</si>
  <si>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</si>
  <si>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</si>
  <si>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</si>
  <si>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</si>
  <si>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Net Profit For The Period</t>
  </si>
  <si>
    <t>Cash and cash equivalents comprise of:</t>
  </si>
  <si>
    <t>Tax Paid</t>
  </si>
  <si>
    <t>31/12/2003</t>
  </si>
  <si>
    <t>Prior Year Adjustment</t>
  </si>
  <si>
    <t>2004</t>
  </si>
  <si>
    <t>Financial Report for the year ended 31 December 2003)</t>
  </si>
  <si>
    <t>Annual Financial Report for the year ended 31 December 2003)</t>
  </si>
  <si>
    <t>Deferred Tax Asset</t>
  </si>
  <si>
    <t>Balance at 1 January 2004</t>
  </si>
  <si>
    <t>As at 1 January 2003 (Restated)</t>
  </si>
  <si>
    <t>(The Condensed Consolidated Statement of Changes in Equity should be read in conjunction with the Annual Financial Report for the year ended 31 December 2003)</t>
  </si>
  <si>
    <t>Final Dividend 2003</t>
  </si>
  <si>
    <t>Interim Dividend 2004</t>
  </si>
  <si>
    <t>Final Dividend 2002</t>
  </si>
  <si>
    <t>Interim Dividend 2003</t>
  </si>
  <si>
    <t>Dividends Paid</t>
  </si>
  <si>
    <t xml:space="preserve">(The Condensed Consolidated Balance Sheet should be read in conjunction with </t>
  </si>
  <si>
    <t>the Annual Financial Report for the year ended 31 December 2003)</t>
  </si>
  <si>
    <t>FOR THE FOURTH QUARTER ENDED 31 DECEMBER 2004</t>
  </si>
  <si>
    <t xml:space="preserve">31 December </t>
  </si>
  <si>
    <t>12 Month</t>
  </si>
  <si>
    <t>AS AT 31 DECEMBER  2004</t>
  </si>
  <si>
    <t>31/12/2004</t>
  </si>
  <si>
    <t>FOR THE12 MONTHS ENDED 31 DECEMBER  2004</t>
  </si>
  <si>
    <t xml:space="preserve">For The 12 Month Period   </t>
  </si>
  <si>
    <t>Ended 31 December 2004</t>
  </si>
  <si>
    <t>Ended 31 December 2003</t>
  </si>
  <si>
    <t>Exercise of ESOS</t>
  </si>
  <si>
    <t>Transferred to Deferred Tax</t>
  </si>
  <si>
    <t>Currency Translation Differences</t>
  </si>
  <si>
    <t>As At 31 December 2003</t>
  </si>
  <si>
    <t>As At 31 December 2004</t>
  </si>
  <si>
    <t>FOR THE 12 MONTHS ENDED 31 DECEMBER 2004</t>
  </si>
  <si>
    <t>Share Premium From ESOS</t>
  </si>
  <si>
    <t xml:space="preserve">12 Months </t>
  </si>
  <si>
    <t xml:space="preserve">Short Term Borrowings </t>
  </si>
  <si>
    <t>Proceeds From ESOS Exercised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</si>
</sst>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_);_(@_)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1" fontId="4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5" fontId="4" fillId="0" borderId="0" xfId="0" applyNumberFormat="1" applyFont="1" applyAlignment="1">
      <alignment/>
    </xf>
    <xf numFmtId="41" fontId="4" fillId="0" borderId="2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1" fillId="0" borderId="0" xfId="16" applyNumberFormat="1" applyFont="1" applyAlignment="1">
      <alignment horizontal="right"/>
    </xf>
    <xf numFmtId="41" fontId="3" fillId="0" borderId="1" xfId="16" applyFont="1" applyBorder="1" applyAlignment="1">
      <alignment horizontal="center"/>
    </xf>
    <xf numFmtId="41" fontId="3" fillId="0" borderId="0" xfId="16" applyFont="1" applyAlignment="1">
      <alignment horizontal="center"/>
    </xf>
    <xf numFmtId="41" fontId="2" fillId="0" borderId="0" xfId="16" applyFont="1" applyAlignment="1">
      <alignment horizontal="center"/>
    </xf>
    <xf numFmtId="41" fontId="2" fillId="0" borderId="0" xfId="16" applyFont="1" applyAlignment="1" quotePrefix="1">
      <alignment horizontal="center"/>
    </xf>
    <xf numFmtId="16" fontId="2" fillId="0" borderId="0" xfId="16" applyNumberFormat="1" applyFont="1" applyAlignment="1" quotePrefix="1">
      <alignment horizontal="center"/>
    </xf>
    <xf numFmtId="41" fontId="1" fillId="0" borderId="0" xfId="16" applyFont="1" applyAlignment="1">
      <alignment horizontal="center"/>
    </xf>
    <xf numFmtId="167" fontId="1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9"/>
  <sheetViews>
    <sheetView workbookViewId="0" topLeftCell="A4">
      <selection activeCell="F28" sqref="F28"/>
    </sheetView>
  </sheetViews>
  <sheetFormatPr defaultColWidth="9.140625" defaultRowHeight="12.75"/>
  <cols>
    <col min="1" max="1" width="31.140625" style="0" customWidth="1"/>
    <col min="2" max="2" width="16.00390625" style="1" customWidth="1"/>
    <col min="3" max="3" width="1.421875" style="1" customWidth="1"/>
    <col min="4" max="4" width="16.00390625" style="1" customWidth="1"/>
    <col min="5" max="5" width="1.421875" style="1" customWidth="1"/>
    <col min="6" max="6" width="17.7109375" style="1" customWidth="1"/>
    <col min="7" max="7" width="1.421875" style="1" customWidth="1"/>
    <col min="8" max="8" width="19.57421875" style="1" customWidth="1"/>
  </cols>
  <sheetData>
    <row r="3" spans="1:8" ht="18">
      <c r="A3" s="56"/>
      <c r="B3" s="56"/>
      <c r="C3" s="56"/>
      <c r="D3" s="56"/>
      <c r="E3" s="56"/>
      <c r="F3" s="56"/>
      <c r="G3" s="56"/>
      <c r="H3" s="56"/>
    </row>
    <row r="4" spans="1:8" ht="15.75">
      <c r="A4" s="6"/>
      <c r="B4" s="7"/>
      <c r="C4" s="7"/>
      <c r="D4" s="7"/>
      <c r="E4" s="7"/>
      <c r="F4" s="7"/>
      <c r="G4" s="7"/>
      <c r="H4" s="7"/>
    </row>
    <row r="5" spans="1:8" ht="18">
      <c r="A5" s="56" t="s">
        <v>4</v>
      </c>
      <c r="B5" s="56"/>
      <c r="C5" s="56"/>
      <c r="D5" s="56"/>
      <c r="E5" s="56"/>
      <c r="F5" s="56"/>
      <c r="G5" s="56"/>
      <c r="H5" s="56"/>
    </row>
    <row r="6" spans="1:8" ht="18">
      <c r="A6" s="56" t="s">
        <v>100</v>
      </c>
      <c r="B6" s="56"/>
      <c r="C6" s="56"/>
      <c r="D6" s="56"/>
      <c r="E6" s="56"/>
      <c r="F6" s="56"/>
      <c r="G6" s="56"/>
      <c r="H6" s="56"/>
    </row>
    <row r="7" spans="1:8" ht="18">
      <c r="A7" s="33"/>
      <c r="B7" s="33"/>
      <c r="C7" s="33"/>
      <c r="D7" s="33"/>
      <c r="E7" s="33"/>
      <c r="F7" s="33"/>
      <c r="G7" s="33"/>
      <c r="H7" s="33"/>
    </row>
    <row r="8" spans="1:8" ht="18">
      <c r="A8" s="33"/>
      <c r="B8" s="33"/>
      <c r="C8" s="33"/>
      <c r="D8" s="33"/>
      <c r="E8" s="33"/>
      <c r="F8" s="33"/>
      <c r="G8" s="33"/>
      <c r="H8" s="33"/>
    </row>
    <row r="9" spans="1:8" ht="18">
      <c r="A9" s="33"/>
      <c r="B9" s="33"/>
      <c r="C9" s="33"/>
      <c r="D9" s="33"/>
      <c r="E9" s="33"/>
      <c r="F9" s="33"/>
      <c r="G9" s="33"/>
      <c r="H9" s="33"/>
    </row>
    <row r="10" spans="1:8" ht="15">
      <c r="A10" s="2"/>
      <c r="B10" s="3"/>
      <c r="C10" s="3"/>
      <c r="D10" s="3"/>
      <c r="E10" s="3"/>
      <c r="F10" s="3"/>
      <c r="G10" s="3"/>
      <c r="H10" s="3"/>
    </row>
    <row r="11" spans="1:8" ht="15">
      <c r="A11" s="2"/>
      <c r="B11" s="3"/>
      <c r="C11" s="3"/>
      <c r="D11" s="3"/>
      <c r="E11" s="3"/>
      <c r="F11" s="3"/>
      <c r="G11" s="3"/>
      <c r="H11" s="3"/>
    </row>
    <row r="12" spans="1:8" ht="15.75">
      <c r="A12" s="2"/>
      <c r="B12" s="52" t="s">
        <v>86</v>
      </c>
      <c r="C12" s="7"/>
      <c r="D12" s="52" t="s">
        <v>71</v>
      </c>
      <c r="E12" s="7"/>
      <c r="F12" s="52" t="s">
        <v>86</v>
      </c>
      <c r="G12" s="7"/>
      <c r="H12" s="52" t="s">
        <v>71</v>
      </c>
    </row>
    <row r="13" spans="1:8" ht="15.75">
      <c r="A13" s="2"/>
      <c r="B13" s="51" t="s">
        <v>1</v>
      </c>
      <c r="C13" s="7"/>
      <c r="D13" s="51" t="s">
        <v>2</v>
      </c>
      <c r="E13" s="7"/>
      <c r="F13" s="51" t="s">
        <v>102</v>
      </c>
      <c r="G13" s="7"/>
      <c r="H13" s="51" t="s">
        <v>102</v>
      </c>
    </row>
    <row r="14" spans="1:8" ht="15.75">
      <c r="A14" s="2"/>
      <c r="B14" s="51" t="s">
        <v>44</v>
      </c>
      <c r="C14" s="7"/>
      <c r="D14" s="51" t="s">
        <v>44</v>
      </c>
      <c r="E14" s="7"/>
      <c r="F14" s="51" t="s">
        <v>68</v>
      </c>
      <c r="G14" s="7"/>
      <c r="H14" s="51" t="s">
        <v>68</v>
      </c>
    </row>
    <row r="15" spans="1:8" ht="15.75">
      <c r="A15" s="2"/>
      <c r="B15" s="53" t="s">
        <v>101</v>
      </c>
      <c r="C15" s="8"/>
      <c r="D15" s="52" t="str">
        <f>B15</f>
        <v>31 December </v>
      </c>
      <c r="E15" s="8"/>
      <c r="F15" s="52" t="str">
        <f>B15</f>
        <v>31 December </v>
      </c>
      <c r="G15" s="8"/>
      <c r="H15" s="52" t="str">
        <f>B15</f>
        <v>31 December </v>
      </c>
    </row>
    <row r="16" spans="1:8" ht="15.75">
      <c r="A16" s="2"/>
      <c r="B16" s="51" t="s">
        <v>3</v>
      </c>
      <c r="C16" s="7"/>
      <c r="D16" s="51" t="s">
        <v>3</v>
      </c>
      <c r="E16" s="7"/>
      <c r="F16" s="51" t="s">
        <v>3</v>
      </c>
      <c r="G16" s="7"/>
      <c r="H16" s="51" t="s">
        <v>3</v>
      </c>
    </row>
    <row r="17" spans="1:8" ht="15">
      <c r="A17" s="2"/>
      <c r="B17" s="3"/>
      <c r="C17" s="3"/>
      <c r="D17" s="3"/>
      <c r="E17" s="3"/>
      <c r="F17" s="3"/>
      <c r="G17" s="3"/>
      <c r="H17" s="54"/>
    </row>
    <row r="18" spans="1:8" ht="15">
      <c r="A18" s="2" t="s">
        <v>0</v>
      </c>
      <c r="B18" s="3">
        <v>194721</v>
      </c>
      <c r="C18" s="3"/>
      <c r="D18" s="3">
        <v>180136</v>
      </c>
      <c r="E18" s="3"/>
      <c r="F18" s="3">
        <v>800262</v>
      </c>
      <c r="G18" s="3"/>
      <c r="H18" s="3">
        <v>734467</v>
      </c>
    </row>
    <row r="19" spans="1:8" ht="15">
      <c r="A19" s="2"/>
      <c r="B19" s="3"/>
      <c r="C19" s="3"/>
      <c r="D19" s="3"/>
      <c r="E19" s="3"/>
      <c r="F19" s="3"/>
      <c r="G19" s="3"/>
      <c r="H19" s="3"/>
    </row>
    <row r="20" spans="1:8" ht="15">
      <c r="A20" s="2" t="s">
        <v>5</v>
      </c>
      <c r="B20" s="3">
        <f>-177648-2609+9</f>
        <v>-180248</v>
      </c>
      <c r="C20" s="3"/>
      <c r="D20" s="3">
        <v>-158124</v>
      </c>
      <c r="E20" s="3"/>
      <c r="F20" s="3">
        <f>-669816-2609+9</f>
        <v>-672416</v>
      </c>
      <c r="G20" s="3"/>
      <c r="H20" s="3">
        <v>-616353</v>
      </c>
    </row>
    <row r="21" spans="1:8" ht="15">
      <c r="A21" s="2"/>
      <c r="B21" s="3"/>
      <c r="C21" s="3"/>
      <c r="D21" s="3"/>
      <c r="E21" s="3"/>
      <c r="F21" s="3"/>
      <c r="G21" s="3"/>
      <c r="H21" s="3"/>
    </row>
    <row r="22" spans="1:8" ht="15">
      <c r="A22" s="2" t="s">
        <v>6</v>
      </c>
      <c r="B22" s="3">
        <f>6665-9</f>
        <v>6656</v>
      </c>
      <c r="C22" s="3"/>
      <c r="D22" s="3">
        <v>9788</v>
      </c>
      <c r="E22" s="3"/>
      <c r="F22" s="3">
        <f>22202-9</f>
        <v>22193</v>
      </c>
      <c r="G22" s="3"/>
      <c r="H22" s="3">
        <v>22360</v>
      </c>
    </row>
    <row r="23" spans="1:8" ht="15">
      <c r="A23" s="2"/>
      <c r="B23" s="4"/>
      <c r="C23" s="3"/>
      <c r="D23" s="4"/>
      <c r="E23" s="3"/>
      <c r="F23" s="4"/>
      <c r="G23" s="3"/>
      <c r="H23" s="4"/>
    </row>
    <row r="24" spans="1:8" ht="15">
      <c r="A24" s="2" t="s">
        <v>7</v>
      </c>
      <c r="B24" s="3">
        <f>SUM(B18:B22)</f>
        <v>21129</v>
      </c>
      <c r="C24" s="3"/>
      <c r="D24" s="3">
        <f>SUM(D18:D22)</f>
        <v>31800</v>
      </c>
      <c r="E24" s="3"/>
      <c r="F24" s="3">
        <f>SUM(F18:F22)</f>
        <v>150039</v>
      </c>
      <c r="G24" s="3"/>
      <c r="H24" s="3">
        <f>SUM(H18:H22)</f>
        <v>140474</v>
      </c>
    </row>
    <row r="25" spans="1:8" ht="15">
      <c r="A25" s="2"/>
      <c r="B25" s="3"/>
      <c r="C25" s="3"/>
      <c r="D25" s="3"/>
      <c r="E25" s="3"/>
      <c r="F25" s="3"/>
      <c r="G25" s="3"/>
      <c r="H25" s="3"/>
    </row>
    <row r="26" spans="1:8" ht="15">
      <c r="A26" s="2" t="s">
        <v>8</v>
      </c>
      <c r="B26" s="3">
        <v>460</v>
      </c>
      <c r="C26" s="3"/>
      <c r="D26" s="3">
        <v>-198</v>
      </c>
      <c r="E26" s="3"/>
      <c r="F26" s="3">
        <v>0</v>
      </c>
      <c r="G26" s="3"/>
      <c r="H26" s="3">
        <v>-1296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9</v>
      </c>
      <c r="B28" s="3">
        <v>217</v>
      </c>
      <c r="C28" s="3"/>
      <c r="D28" s="3">
        <v>373</v>
      </c>
      <c r="E28" s="3"/>
      <c r="F28" s="3">
        <v>0</v>
      </c>
      <c r="G28" s="3"/>
      <c r="H28" s="3">
        <v>361</v>
      </c>
    </row>
    <row r="29" spans="1:8" ht="15">
      <c r="A29" s="2" t="s">
        <v>10</v>
      </c>
      <c r="B29" s="3"/>
      <c r="C29" s="3"/>
      <c r="D29" s="3"/>
      <c r="E29" s="3"/>
      <c r="F29" s="3"/>
      <c r="G29" s="3"/>
      <c r="H29" s="3"/>
    </row>
    <row r="30" spans="1:8" ht="15">
      <c r="A30" s="2"/>
      <c r="B30" s="4"/>
      <c r="C30" s="3"/>
      <c r="D30" s="4"/>
      <c r="E30" s="3"/>
      <c r="F30" s="4"/>
      <c r="G30" s="3"/>
      <c r="H30" s="4"/>
    </row>
    <row r="31" spans="1:8" ht="15">
      <c r="A31" s="2" t="s">
        <v>11</v>
      </c>
      <c r="B31" s="3">
        <f>SUM(B24:B29)</f>
        <v>21806</v>
      </c>
      <c r="C31" s="3"/>
      <c r="D31" s="3">
        <f>SUM(D24:D29)</f>
        <v>31975</v>
      </c>
      <c r="E31" s="3"/>
      <c r="F31" s="3">
        <f>SUM(F24:F29)</f>
        <v>150039</v>
      </c>
      <c r="G31" s="3"/>
      <c r="H31" s="3">
        <f>SUM(H24:H29)</f>
        <v>139539</v>
      </c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 t="s">
        <v>12</v>
      </c>
      <c r="B33" s="3">
        <f>-12259+4480</f>
        <v>-7779</v>
      </c>
      <c r="C33" s="3"/>
      <c r="D33" s="3">
        <v>-12611</v>
      </c>
      <c r="E33" s="3"/>
      <c r="F33" s="3">
        <v>-51104</v>
      </c>
      <c r="G33" s="3"/>
      <c r="H33" s="3">
        <v>-47725</v>
      </c>
    </row>
    <row r="34" spans="1:8" ht="15">
      <c r="A34" s="2"/>
      <c r="B34" s="4"/>
      <c r="C34" s="3"/>
      <c r="D34" s="4"/>
      <c r="E34" s="3"/>
      <c r="F34" s="4"/>
      <c r="G34" s="3"/>
      <c r="H34" s="4"/>
    </row>
    <row r="35" spans="1:8" ht="15.75" thickBot="1">
      <c r="A35" s="2" t="s">
        <v>73</v>
      </c>
      <c r="B35" s="26">
        <f>B31+B33</f>
        <v>14027</v>
      </c>
      <c r="C35" s="3"/>
      <c r="D35" s="26">
        <f>D31+D33</f>
        <v>19364</v>
      </c>
      <c r="E35" s="3"/>
      <c r="F35" s="26">
        <f>F31+F33</f>
        <v>98935</v>
      </c>
      <c r="G35" s="3"/>
      <c r="H35" s="26">
        <f>H31+H33</f>
        <v>91814</v>
      </c>
    </row>
    <row r="36" spans="1:8" ht="15.75" thickTop="1">
      <c r="A36" s="2"/>
      <c r="B36" s="3"/>
      <c r="C36" s="3"/>
      <c r="D36" s="3"/>
      <c r="E36" s="3"/>
      <c r="F36" s="3"/>
      <c r="G36" s="3"/>
      <c r="H36" s="3"/>
    </row>
    <row r="37" spans="1:8" ht="15">
      <c r="A37" s="2" t="s">
        <v>13</v>
      </c>
      <c r="B37" s="3"/>
      <c r="C37" s="3"/>
      <c r="D37" s="3"/>
      <c r="E37" s="3"/>
      <c r="F37" s="3"/>
      <c r="G37" s="3"/>
      <c r="H37" s="3"/>
    </row>
    <row r="38" spans="1:8" ht="15">
      <c r="A38" s="2" t="s">
        <v>14</v>
      </c>
      <c r="B38" s="23">
        <v>2.98</v>
      </c>
      <c r="C38" s="2"/>
      <c r="D38" s="23">
        <v>4.12</v>
      </c>
      <c r="E38" s="2"/>
      <c r="F38" s="48">
        <v>21.05</v>
      </c>
      <c r="G38" s="2"/>
      <c r="H38" s="23">
        <v>19.53</v>
      </c>
    </row>
    <row r="39" spans="1:8" ht="15.75" thickBot="1">
      <c r="A39" s="2"/>
      <c r="B39" s="5"/>
      <c r="C39" s="2"/>
      <c r="D39" s="5"/>
      <c r="E39" s="2"/>
      <c r="F39" s="5"/>
      <c r="G39" s="2"/>
      <c r="H39" s="5"/>
    </row>
    <row r="40" spans="1:8" ht="15.75" thickTop="1">
      <c r="A40" s="2" t="s">
        <v>15</v>
      </c>
      <c r="B40" s="2"/>
      <c r="C40" s="2"/>
      <c r="D40" s="2"/>
      <c r="E40" s="2"/>
      <c r="F40" s="2"/>
      <c r="G40" s="2"/>
      <c r="H40" s="2"/>
    </row>
    <row r="41" spans="1:8" ht="15.75" thickBot="1">
      <c r="A41" s="2" t="s">
        <v>14</v>
      </c>
      <c r="B41" s="24">
        <v>2.98</v>
      </c>
      <c r="C41" s="2"/>
      <c r="D41" s="24">
        <v>4.12</v>
      </c>
      <c r="E41" s="2"/>
      <c r="F41" s="55">
        <v>21.05</v>
      </c>
      <c r="G41" s="2"/>
      <c r="H41" s="24">
        <v>19.53</v>
      </c>
    </row>
    <row r="42" spans="1:8" ht="15.75" thickTop="1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s="9" customFormat="1" ht="15">
      <c r="A44" s="2" t="s">
        <v>16</v>
      </c>
      <c r="B44" s="2"/>
      <c r="C44" s="2"/>
      <c r="D44" s="2"/>
      <c r="E44" s="2"/>
      <c r="F44" s="2"/>
      <c r="G44" s="2"/>
      <c r="H44" s="2"/>
    </row>
    <row r="45" spans="1:8" s="9" customFormat="1" ht="15">
      <c r="A45" s="2" t="s">
        <v>87</v>
      </c>
      <c r="B45" s="3"/>
      <c r="C45" s="3"/>
      <c r="D45" s="3"/>
      <c r="E45" s="3"/>
      <c r="F45" s="3"/>
      <c r="G45" s="3"/>
      <c r="H45" s="3"/>
    </row>
    <row r="46" spans="1:8" ht="15">
      <c r="A46" s="2"/>
      <c r="B46" s="3"/>
      <c r="C46" s="3"/>
      <c r="D46" s="3"/>
      <c r="E46" s="3"/>
      <c r="F46" s="3"/>
      <c r="G46" s="3"/>
      <c r="H46" s="3"/>
    </row>
    <row r="47" spans="1:8" ht="15">
      <c r="A47" s="2"/>
      <c r="B47" s="3"/>
      <c r="C47" s="3"/>
      <c r="D47" s="3"/>
      <c r="E47" s="3"/>
      <c r="F47" s="3"/>
      <c r="G47" s="3"/>
      <c r="H47" s="3"/>
    </row>
    <row r="59" ht="12.75">
      <c r="D59" s="25"/>
    </row>
  </sheetData>
  <mergeCells count="3">
    <mergeCell ref="A3:H3"/>
    <mergeCell ref="A5:H5"/>
    <mergeCell ref="A6:H6"/>
  </mergeCells>
  <printOptions/>
  <pageMargins left="0.75" right="0.75" top="1" bottom="1" header="0.5" footer="0.5"/>
  <pageSetup fitToHeight="1" fitToWidth="1" horizontalDpi="300" verticalDpi="300" orientation="portrait" paperSize="9" scale="84" r:id="rId1"/>
  <headerFooter alignWithMargins="0">
    <oddHeader>&amp;C&amp;"Arial Narrow,Bold"&amp;14NCB HOLDINGS BHD
&amp;"Arial Narrow,Regular"&amp;10Company No. 475221-K
(Incorporated in Malaysia)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workbookViewId="0" topLeftCell="A1">
      <selection activeCell="D57" sqref="D57"/>
    </sheetView>
  </sheetViews>
  <sheetFormatPr defaultColWidth="9.140625" defaultRowHeight="12.75"/>
  <cols>
    <col min="1" max="1" width="3.8515625" style="2" customWidth="1"/>
    <col min="2" max="2" width="42.28125" style="2" customWidth="1"/>
    <col min="3" max="3" width="3.00390625" style="3" customWidth="1"/>
    <col min="4" max="4" width="17.421875" style="3" customWidth="1"/>
    <col min="5" max="5" width="3.00390625" style="3" customWidth="1"/>
    <col min="6" max="6" width="16.7109375" style="2" customWidth="1"/>
    <col min="7" max="7" width="1.7109375" style="2" customWidth="1"/>
    <col min="8" max="8" width="2.8515625" style="2" customWidth="1"/>
    <col min="9" max="9" width="6.57421875" style="45" customWidth="1"/>
    <col min="10" max="16384" width="4.8515625" style="2" customWidth="1"/>
  </cols>
  <sheetData>
    <row r="1" spans="2:6" ht="18">
      <c r="B1" s="56"/>
      <c r="C1" s="56"/>
      <c r="D1" s="56"/>
      <c r="E1" s="56"/>
      <c r="F1" s="56"/>
    </row>
    <row r="2" spans="2:6" ht="18">
      <c r="B2" s="33"/>
      <c r="C2" s="33"/>
      <c r="D2" s="33"/>
      <c r="E2" s="33"/>
      <c r="F2" s="33"/>
    </row>
    <row r="3" spans="2:5" ht="15.75">
      <c r="B3" s="6"/>
      <c r="C3" s="7"/>
      <c r="D3" s="7"/>
      <c r="E3" s="7"/>
    </row>
    <row r="4" spans="2:6" ht="15.75" customHeight="1">
      <c r="B4" s="56" t="s">
        <v>80</v>
      </c>
      <c r="C4" s="56"/>
      <c r="D4" s="56"/>
      <c r="E4" s="56"/>
      <c r="F4" s="56"/>
    </row>
    <row r="5" spans="2:6" ht="15.75" customHeight="1">
      <c r="B5" s="56" t="s">
        <v>103</v>
      </c>
      <c r="C5" s="56"/>
      <c r="D5" s="56"/>
      <c r="E5" s="56"/>
      <c r="F5" s="56"/>
    </row>
    <row r="6" spans="2:5" ht="15.75">
      <c r="B6" s="6"/>
      <c r="C6" s="7"/>
      <c r="D6" s="7"/>
      <c r="E6" s="7"/>
    </row>
    <row r="7" spans="2:5" ht="15.75">
      <c r="B7" s="6"/>
      <c r="C7" s="7"/>
      <c r="D7" s="7"/>
      <c r="E7" s="7"/>
    </row>
    <row r="8" spans="2:6" ht="15.75">
      <c r="B8" s="6"/>
      <c r="C8" s="6"/>
      <c r="D8" s="7" t="s">
        <v>17</v>
      </c>
      <c r="E8" s="7"/>
      <c r="F8" s="7" t="s">
        <v>17</v>
      </c>
    </row>
    <row r="9" spans="2:6" ht="15.75">
      <c r="B9" s="6"/>
      <c r="C9" s="6"/>
      <c r="D9" s="8" t="s">
        <v>104</v>
      </c>
      <c r="E9" s="8"/>
      <c r="F9" s="8" t="s">
        <v>84</v>
      </c>
    </row>
    <row r="10" spans="2:6" ht="15.75">
      <c r="B10" s="6"/>
      <c r="C10" s="6"/>
      <c r="D10" s="7" t="s">
        <v>3</v>
      </c>
      <c r="E10" s="7"/>
      <c r="F10" s="7" t="s">
        <v>3</v>
      </c>
    </row>
    <row r="11" spans="3:6" ht="15">
      <c r="C11" s="2"/>
      <c r="F11" s="3"/>
    </row>
    <row r="12" spans="2:6" ht="15.75">
      <c r="B12" s="6" t="s">
        <v>46</v>
      </c>
      <c r="C12" s="6"/>
      <c r="F12" s="3"/>
    </row>
    <row r="13" spans="3:6" ht="15">
      <c r="C13" s="2"/>
      <c r="F13" s="3"/>
    </row>
    <row r="14" spans="2:9" ht="15">
      <c r="B14" s="2" t="s">
        <v>45</v>
      </c>
      <c r="C14" s="2"/>
      <c r="D14" s="3">
        <v>1007026</v>
      </c>
      <c r="F14" s="3">
        <v>1010496</v>
      </c>
      <c r="I14" s="46"/>
    </row>
    <row r="15" spans="2:9" ht="15">
      <c r="B15" s="2" t="s">
        <v>18</v>
      </c>
      <c r="C15" s="2"/>
      <c r="D15" s="3">
        <v>168207</v>
      </c>
      <c r="F15" s="3">
        <v>191113</v>
      </c>
      <c r="I15" s="46"/>
    </row>
    <row r="16" spans="2:9" ht="15">
      <c r="B16" s="2" t="s">
        <v>19</v>
      </c>
      <c r="C16" s="2"/>
      <c r="D16" s="3">
        <v>996</v>
      </c>
      <c r="F16" s="3">
        <v>1026</v>
      </c>
      <c r="I16" s="46"/>
    </row>
    <row r="17" spans="2:9" ht="15">
      <c r="B17" s="2" t="s">
        <v>20</v>
      </c>
      <c r="C17" s="2"/>
      <c r="D17" s="3">
        <v>1401</v>
      </c>
      <c r="F17" s="3">
        <v>1401</v>
      </c>
      <c r="I17" s="46"/>
    </row>
    <row r="18" spans="2:9" ht="15">
      <c r="B18" s="2" t="s">
        <v>89</v>
      </c>
      <c r="C18" s="2"/>
      <c r="D18" s="3">
        <v>8748</v>
      </c>
      <c r="F18" s="3">
        <v>9817</v>
      </c>
      <c r="I18" s="46"/>
    </row>
    <row r="19" spans="2:9" ht="15">
      <c r="B19" s="2" t="s">
        <v>21</v>
      </c>
      <c r="C19" s="2"/>
      <c r="D19" s="3">
        <v>1954</v>
      </c>
      <c r="F19" s="3">
        <v>2163</v>
      </c>
      <c r="I19" s="46"/>
    </row>
    <row r="20" spans="3:9" ht="15">
      <c r="C20" s="2"/>
      <c r="D20" s="15">
        <f>SUM(D14:D19)</f>
        <v>1188332</v>
      </c>
      <c r="E20" s="2"/>
      <c r="F20" s="15">
        <f>SUM(F14:F19)</f>
        <v>1216016</v>
      </c>
      <c r="I20" s="46"/>
    </row>
    <row r="21" spans="2:9" ht="15.75">
      <c r="B21" s="6" t="s">
        <v>22</v>
      </c>
      <c r="C21" s="6"/>
      <c r="D21" s="2"/>
      <c r="E21" s="2"/>
      <c r="I21" s="46"/>
    </row>
    <row r="22" spans="3:9" ht="15">
      <c r="C22" s="2"/>
      <c r="D22" s="2"/>
      <c r="E22" s="2"/>
      <c r="I22" s="46"/>
    </row>
    <row r="23" spans="2:9" ht="15">
      <c r="B23" s="2" t="s">
        <v>23</v>
      </c>
      <c r="C23" s="2"/>
      <c r="D23" s="28">
        <v>6551</v>
      </c>
      <c r="F23" s="28">
        <v>4718</v>
      </c>
      <c r="I23" s="46"/>
    </row>
    <row r="24" spans="2:9" ht="15">
      <c r="B24" s="2" t="s">
        <v>24</v>
      </c>
      <c r="C24" s="2"/>
      <c r="D24" s="29">
        <f>115873+11280+2873</f>
        <v>130026</v>
      </c>
      <c r="F24" s="29">
        <v>136914</v>
      </c>
      <c r="I24" s="46"/>
    </row>
    <row r="25" spans="2:9" ht="15">
      <c r="B25" s="2" t="s">
        <v>25</v>
      </c>
      <c r="C25" s="2"/>
      <c r="D25" s="29">
        <v>488050</v>
      </c>
      <c r="F25" s="29">
        <v>402754</v>
      </c>
      <c r="I25" s="46"/>
    </row>
    <row r="26" spans="3:9" ht="15">
      <c r="C26" s="2"/>
      <c r="D26" s="30"/>
      <c r="F26" s="30"/>
      <c r="I26" s="46"/>
    </row>
    <row r="27" spans="3:9" ht="15">
      <c r="C27" s="2"/>
      <c r="D27" s="10">
        <f>SUM(D23:D26)</f>
        <v>624627</v>
      </c>
      <c r="E27" s="11"/>
      <c r="F27" s="10">
        <f>SUM(F23:F26)</f>
        <v>544386</v>
      </c>
      <c r="I27" s="46"/>
    </row>
    <row r="28" spans="3:9" ht="15">
      <c r="C28" s="2"/>
      <c r="D28" s="2"/>
      <c r="E28" s="2"/>
      <c r="I28" s="46"/>
    </row>
    <row r="29" spans="2:9" ht="15.75">
      <c r="B29" s="6" t="s">
        <v>26</v>
      </c>
      <c r="C29" s="6"/>
      <c r="F29" s="3"/>
      <c r="I29" s="46"/>
    </row>
    <row r="30" spans="3:9" ht="15">
      <c r="C30" s="2"/>
      <c r="F30" s="3"/>
      <c r="I30" s="46"/>
    </row>
    <row r="31" spans="2:9" ht="15">
      <c r="B31" s="2" t="s">
        <v>27</v>
      </c>
      <c r="C31" s="2"/>
      <c r="D31" s="28">
        <f>18975+124122</f>
        <v>143097</v>
      </c>
      <c r="F31" s="28">
        <v>139777</v>
      </c>
      <c r="I31" s="46"/>
    </row>
    <row r="32" spans="2:9" ht="15">
      <c r="B32" s="2" t="s">
        <v>28</v>
      </c>
      <c r="C32" s="2"/>
      <c r="D32" s="30">
        <v>1059</v>
      </c>
      <c r="F32" s="30">
        <v>7379</v>
      </c>
      <c r="I32" s="46"/>
    </row>
    <row r="33" spans="3:9" ht="15">
      <c r="C33" s="2"/>
      <c r="D33" s="21">
        <f>SUM(D28:D32)</f>
        <v>144156</v>
      </c>
      <c r="E33" s="13"/>
      <c r="F33" s="21">
        <f>SUM(F28:F32)</f>
        <v>147156</v>
      </c>
      <c r="I33" s="46"/>
    </row>
    <row r="34" spans="3:9" ht="15">
      <c r="C34" s="2"/>
      <c r="D34" s="13"/>
      <c r="F34" s="13"/>
      <c r="I34" s="46"/>
    </row>
    <row r="35" spans="2:9" ht="15.75">
      <c r="B35" s="6" t="s">
        <v>29</v>
      </c>
      <c r="C35" s="6"/>
      <c r="D35" s="13">
        <f>D27-D33</f>
        <v>480471</v>
      </c>
      <c r="E35" s="13"/>
      <c r="F35" s="13">
        <f>SUM(F27-F33)</f>
        <v>397230</v>
      </c>
      <c r="I35" s="46"/>
    </row>
    <row r="36" spans="3:9" ht="15">
      <c r="C36" s="2"/>
      <c r="F36" s="3"/>
      <c r="I36" s="46"/>
    </row>
    <row r="37" spans="3:9" ht="15.75" thickBot="1">
      <c r="C37" s="2"/>
      <c r="D37" s="14">
        <f>D20+D35</f>
        <v>1668803</v>
      </c>
      <c r="F37" s="14">
        <f>F20+F35</f>
        <v>1613246</v>
      </c>
      <c r="I37" s="46"/>
    </row>
    <row r="38" spans="3:9" ht="15">
      <c r="C38" s="2"/>
      <c r="F38" s="3"/>
      <c r="I38" s="46"/>
    </row>
    <row r="39" spans="2:9" s="6" customFormat="1" ht="15.75">
      <c r="B39" s="6" t="s">
        <v>30</v>
      </c>
      <c r="D39" s="7"/>
      <c r="E39" s="7"/>
      <c r="F39" s="7"/>
      <c r="I39" s="46"/>
    </row>
    <row r="40" spans="3:9" ht="15">
      <c r="C40" s="2"/>
      <c r="F40" s="3"/>
      <c r="I40" s="46"/>
    </row>
    <row r="41" spans="2:9" ht="15">
      <c r="B41" s="2" t="s">
        <v>31</v>
      </c>
      <c r="C41" s="2"/>
      <c r="D41" s="3">
        <v>470142</v>
      </c>
      <c r="F41" s="3">
        <v>470062</v>
      </c>
      <c r="I41" s="46"/>
    </row>
    <row r="42" spans="2:9" ht="15">
      <c r="B42" s="2" t="s">
        <v>32</v>
      </c>
      <c r="C42" s="2"/>
      <c r="D42" s="4">
        <v>1087174</v>
      </c>
      <c r="F42" s="4">
        <v>1056676</v>
      </c>
      <c r="I42" s="46"/>
    </row>
    <row r="43" spans="2:9" ht="15">
      <c r="B43" s="2" t="s">
        <v>33</v>
      </c>
      <c r="C43" s="2"/>
      <c r="D43" s="3">
        <f>SUM(D41:D42)</f>
        <v>1557316</v>
      </c>
      <c r="F43" s="3">
        <f>SUM(F41:F42)</f>
        <v>1526738</v>
      </c>
      <c r="I43" s="46"/>
    </row>
    <row r="44" spans="3:9" ht="15">
      <c r="C44" s="2"/>
      <c r="F44" s="3"/>
      <c r="I44" s="46"/>
    </row>
    <row r="45" spans="2:9" ht="15">
      <c r="B45" s="2" t="s">
        <v>34</v>
      </c>
      <c r="C45" s="2"/>
      <c r="F45" s="3"/>
      <c r="I45" s="46"/>
    </row>
    <row r="46" spans="3:9" ht="15">
      <c r="C46" s="2"/>
      <c r="F46" s="3"/>
      <c r="I46" s="46"/>
    </row>
    <row r="47" spans="2:9" ht="15">
      <c r="B47" s="2" t="s">
        <v>35</v>
      </c>
      <c r="C47" s="2"/>
      <c r="D47" s="3">
        <v>111487</v>
      </c>
      <c r="F47" s="3">
        <v>86508</v>
      </c>
      <c r="I47" s="46"/>
    </row>
    <row r="48" spans="3:9" ht="15">
      <c r="C48" s="2"/>
      <c r="F48" s="3"/>
      <c r="I48" s="46"/>
    </row>
    <row r="49" spans="3:9" ht="15.75" thickBot="1">
      <c r="C49" s="2"/>
      <c r="D49" s="14">
        <f>SUM(D43:D48)</f>
        <v>1668803</v>
      </c>
      <c r="F49" s="14">
        <f>SUM(F43:F48)</f>
        <v>1613246</v>
      </c>
      <c r="I49" s="46"/>
    </row>
    <row r="50" spans="3:9" ht="15">
      <c r="C50" s="2"/>
      <c r="H50" s="3"/>
      <c r="I50" s="46"/>
    </row>
    <row r="52" ht="15">
      <c r="B52" s="2" t="s">
        <v>98</v>
      </c>
    </row>
    <row r="53" ht="15">
      <c r="B53" s="2" t="s">
        <v>99</v>
      </c>
    </row>
  </sheetData>
  <mergeCells count="3">
    <mergeCell ref="B1:F1"/>
    <mergeCell ref="B4:F4"/>
    <mergeCell ref="B5:F5"/>
  </mergeCells>
  <printOptions/>
  <pageMargins left="0.75" right="0.75" top="0.75" bottom="0.75" header="0.5" footer="0.5"/>
  <pageSetup fitToHeight="1" fitToWidth="1" horizontalDpi="300" verticalDpi="300" orientation="portrait" paperSize="9" scale="92" r:id="rId1"/>
  <headerFooter alignWithMargins="0">
    <oddHeader>&amp;C&amp;"Arial Narrow,Bold"&amp;14NCB HOLDINGS BHD&amp;"Arial,Regular"&amp;10
&amp;"Arial Narrow,Regular"Company No. 4765221-K
(Incorporated in Malaysia)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59"/>
  <sheetViews>
    <sheetView tabSelected="1" zoomScale="75" zoomScaleNormal="75" workbookViewId="0" topLeftCell="D19">
      <selection activeCell="A30" sqref="A30"/>
    </sheetView>
  </sheetViews>
  <sheetFormatPr defaultColWidth="9.140625" defaultRowHeight="12.75"/>
  <cols>
    <col min="1" max="1" width="40.7109375" style="17" customWidth="1"/>
    <col min="2" max="2" width="13.00390625" style="38" customWidth="1"/>
    <col min="3" max="3" width="0.85546875" style="38" customWidth="1"/>
    <col min="4" max="4" width="14.00390625" style="38" customWidth="1"/>
    <col min="5" max="5" width="0.85546875" style="38" customWidth="1"/>
    <col min="6" max="6" width="13.57421875" style="38" customWidth="1"/>
    <col min="7" max="7" width="0.85546875" style="38" customWidth="1"/>
    <col min="8" max="8" width="20.140625" style="38" customWidth="1"/>
    <col min="9" max="9" width="0.71875" style="38" customWidth="1"/>
    <col min="10" max="10" width="17.00390625" style="38" customWidth="1"/>
    <col min="11" max="11" width="0.71875" style="38" customWidth="1"/>
    <col min="12" max="12" width="18.57421875" style="38" customWidth="1"/>
    <col min="13" max="13" width="0.71875" style="38" customWidth="1"/>
    <col min="14" max="14" width="14.28125" style="38" customWidth="1"/>
    <col min="15" max="15" width="0.71875" style="38" customWidth="1"/>
    <col min="16" max="16" width="19.00390625" style="38" customWidth="1"/>
    <col min="17" max="17" width="0.71875" style="38" customWidth="1"/>
    <col min="18" max="18" width="15.140625" style="38" customWidth="1"/>
    <col min="19" max="16384" width="4.8515625" style="17" customWidth="1"/>
  </cols>
  <sheetData>
    <row r="4" spans="1:18" ht="18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8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8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8">
      <c r="A7" s="56" t="s">
        <v>105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18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8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8">
      <c r="A10" s="34"/>
      <c r="B10" s="57" t="s">
        <v>78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5"/>
      <c r="P10" s="49" t="s">
        <v>43</v>
      </c>
      <c r="Q10" s="35"/>
      <c r="R10" s="35"/>
    </row>
    <row r="11" spans="1:18" ht="18">
      <c r="A11" s="3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5"/>
      <c r="P11" s="37"/>
      <c r="Q11" s="35"/>
      <c r="R11" s="35"/>
    </row>
    <row r="12" spans="1:18" ht="18">
      <c r="A12" s="34"/>
      <c r="B12" s="50" t="s">
        <v>39</v>
      </c>
      <c r="C12" s="50"/>
      <c r="D12" s="50" t="s">
        <v>39</v>
      </c>
      <c r="E12" s="50"/>
      <c r="F12" s="50" t="s">
        <v>37</v>
      </c>
      <c r="G12" s="50"/>
      <c r="H12" s="50" t="s">
        <v>74</v>
      </c>
      <c r="I12" s="50"/>
      <c r="J12" s="50" t="s">
        <v>75</v>
      </c>
      <c r="K12" s="50"/>
      <c r="L12" s="50" t="s">
        <v>76</v>
      </c>
      <c r="M12" s="50"/>
      <c r="N12" s="50" t="s">
        <v>77</v>
      </c>
      <c r="O12" s="35"/>
      <c r="P12" s="50" t="s">
        <v>40</v>
      </c>
      <c r="Q12" s="35"/>
      <c r="R12" s="35"/>
    </row>
    <row r="13" spans="1:18" ht="18">
      <c r="A13" s="34"/>
      <c r="B13" s="50" t="s">
        <v>37</v>
      </c>
      <c r="C13" s="50"/>
      <c r="D13" s="50" t="s">
        <v>79</v>
      </c>
      <c r="E13" s="50"/>
      <c r="F13" s="50" t="s">
        <v>38</v>
      </c>
      <c r="G13" s="50"/>
      <c r="H13" s="50" t="s">
        <v>38</v>
      </c>
      <c r="I13" s="50"/>
      <c r="J13" s="50" t="s">
        <v>38</v>
      </c>
      <c r="K13" s="50"/>
      <c r="L13" s="50" t="s">
        <v>38</v>
      </c>
      <c r="M13" s="50"/>
      <c r="N13" s="50" t="s">
        <v>38</v>
      </c>
      <c r="O13" s="35"/>
      <c r="P13" s="50" t="s">
        <v>41</v>
      </c>
      <c r="Q13" s="35"/>
      <c r="R13" s="35" t="s">
        <v>36</v>
      </c>
    </row>
    <row r="14" spans="1:18" ht="18">
      <c r="A14" s="34"/>
      <c r="B14" s="50" t="s">
        <v>3</v>
      </c>
      <c r="C14" s="50"/>
      <c r="D14" s="50" t="s">
        <v>3</v>
      </c>
      <c r="E14" s="50"/>
      <c r="F14" s="50" t="s">
        <v>3</v>
      </c>
      <c r="G14" s="50"/>
      <c r="H14" s="50" t="s">
        <v>3</v>
      </c>
      <c r="I14" s="50"/>
      <c r="J14" s="50" t="s">
        <v>3</v>
      </c>
      <c r="K14" s="50"/>
      <c r="L14" s="50" t="s">
        <v>3</v>
      </c>
      <c r="M14" s="50"/>
      <c r="N14" s="50" t="s">
        <v>3</v>
      </c>
      <c r="O14" s="35"/>
      <c r="P14" s="50" t="s">
        <v>3</v>
      </c>
      <c r="Q14" s="35"/>
      <c r="R14" s="35" t="s">
        <v>3</v>
      </c>
    </row>
    <row r="15" ht="18">
      <c r="A15" s="17" t="s">
        <v>106</v>
      </c>
    </row>
    <row r="16" ht="18">
      <c r="A16" s="39" t="s">
        <v>107</v>
      </c>
    </row>
    <row r="17" ht="18">
      <c r="A17" s="39"/>
    </row>
    <row r="18" spans="1:18" ht="18">
      <c r="A18" s="17" t="s">
        <v>90</v>
      </c>
      <c r="B18" s="38">
        <v>470062</v>
      </c>
      <c r="D18" s="38">
        <v>17</v>
      </c>
      <c r="F18" s="38">
        <v>35259</v>
      </c>
      <c r="H18" s="38">
        <v>119045</v>
      </c>
      <c r="J18" s="38">
        <v>332</v>
      </c>
      <c r="L18" s="38">
        <v>1760</v>
      </c>
      <c r="N18" s="38">
        <v>66004</v>
      </c>
      <c r="P18" s="38">
        <v>834259</v>
      </c>
      <c r="R18" s="38">
        <f>SUM(B18:P18)</f>
        <v>1526738</v>
      </c>
    </row>
    <row r="19" ht="3.75" customHeight="1"/>
    <row r="20" spans="1:18" ht="18">
      <c r="A20" s="17" t="s">
        <v>109</v>
      </c>
      <c r="B20" s="38">
        <v>80</v>
      </c>
      <c r="R20" s="38">
        <f>SUM(B20:P20)</f>
        <v>80</v>
      </c>
    </row>
    <row r="21" ht="3.75" customHeight="1"/>
    <row r="22" spans="1:18" ht="18">
      <c r="A22" s="17" t="s">
        <v>115</v>
      </c>
      <c r="D22" s="38">
        <v>121</v>
      </c>
      <c r="R22" s="38">
        <f>SUM(B22:P22)</f>
        <v>121</v>
      </c>
    </row>
    <row r="23" ht="5.25" customHeight="1"/>
    <row r="24" spans="1:18" ht="18">
      <c r="A24" s="17" t="s">
        <v>81</v>
      </c>
      <c r="P24" s="38">
        <f>INCOME!F35</f>
        <v>98935</v>
      </c>
      <c r="R24" s="38">
        <f>SUM(B24:P24)</f>
        <v>98935</v>
      </c>
    </row>
    <row r="25" ht="3" customHeight="1">
      <c r="R25" s="38">
        <f>SUM(B25:P25)</f>
        <v>0</v>
      </c>
    </row>
    <row r="26" spans="1:18" ht="20.25" customHeight="1">
      <c r="A26" s="17" t="s">
        <v>111</v>
      </c>
      <c r="J26" s="38">
        <v>16</v>
      </c>
      <c r="R26" s="38">
        <f>SUM(B26:P26)</f>
        <v>16</v>
      </c>
    </row>
    <row r="27" ht="3.75" customHeight="1"/>
    <row r="28" spans="1:18" ht="18" customHeight="1">
      <c r="A28" s="17" t="s">
        <v>93</v>
      </c>
      <c r="P28" s="38">
        <v>-27076</v>
      </c>
      <c r="R28" s="38">
        <f>P28</f>
        <v>-27076</v>
      </c>
    </row>
    <row r="29" ht="3" customHeight="1"/>
    <row r="30" spans="1:18" ht="18" customHeight="1">
      <c r="A30" s="17" t="s">
        <v>110</v>
      </c>
      <c r="H30" s="38">
        <v>-24576</v>
      </c>
      <c r="R30" s="38">
        <f>SUM(B30:P30)</f>
        <v>-24576</v>
      </c>
    </row>
    <row r="31" ht="3.75" customHeight="1"/>
    <row r="32" spans="1:18" ht="18.75" customHeight="1">
      <c r="A32" s="17" t="s">
        <v>94</v>
      </c>
      <c r="P32" s="38">
        <v>-16922</v>
      </c>
      <c r="R32" s="38">
        <f>P32</f>
        <v>-16922</v>
      </c>
    </row>
    <row r="33" spans="2:18" ht="3.75" customHeight="1">
      <c r="B33" s="40"/>
      <c r="D33" s="40"/>
      <c r="F33" s="40"/>
      <c r="H33" s="40"/>
      <c r="J33" s="40"/>
      <c r="L33" s="40"/>
      <c r="N33" s="40"/>
      <c r="P33" s="40"/>
      <c r="R33" s="40"/>
    </row>
    <row r="34" spans="2:4" ht="7.5" customHeight="1">
      <c r="B34" s="41"/>
      <c r="D34" s="41"/>
    </row>
    <row r="35" spans="1:18" ht="18">
      <c r="A35" s="42" t="s">
        <v>113</v>
      </c>
      <c r="B35" s="38">
        <f>SUM(B18:B32)</f>
        <v>470142</v>
      </c>
      <c r="D35" s="38">
        <f>SUM(D18:D32)</f>
        <v>138</v>
      </c>
      <c r="F35" s="38">
        <f>SUM(F18:F32)</f>
        <v>35259</v>
      </c>
      <c r="H35" s="38">
        <f>SUM(H18:H32)</f>
        <v>94469</v>
      </c>
      <c r="J35" s="38">
        <f>SUM(J18:J32)</f>
        <v>348</v>
      </c>
      <c r="L35" s="38">
        <f>SUM(L18:L32)</f>
        <v>1760</v>
      </c>
      <c r="M35" s="38">
        <f>SUM(M18:M32)</f>
        <v>0</v>
      </c>
      <c r="N35" s="38">
        <f>SUM(N18:N32)</f>
        <v>66004</v>
      </c>
      <c r="O35" s="38">
        <f>SUM(O18:O32)</f>
        <v>0</v>
      </c>
      <c r="P35" s="38">
        <f>SUM(P18:P32)</f>
        <v>889196</v>
      </c>
      <c r="R35" s="38">
        <f>SUM(R18:R32)</f>
        <v>1557316</v>
      </c>
    </row>
    <row r="36" spans="2:18" ht="6" customHeight="1" thickBot="1">
      <c r="B36" s="43"/>
      <c r="D36" s="43"/>
      <c r="F36" s="43"/>
      <c r="H36" s="43"/>
      <c r="J36" s="43"/>
      <c r="L36" s="43"/>
      <c r="N36" s="43"/>
      <c r="P36" s="43"/>
      <c r="R36" s="43"/>
    </row>
    <row r="37" ht="18.75" thickTop="1"/>
    <row r="38" ht="18">
      <c r="A38" s="17" t="s">
        <v>106</v>
      </c>
    </row>
    <row r="39" ht="18">
      <c r="A39" s="39" t="s">
        <v>108</v>
      </c>
    </row>
    <row r="40" ht="19.5" customHeight="1">
      <c r="A40" s="39"/>
    </row>
    <row r="41" spans="1:18" ht="18">
      <c r="A41" s="17" t="s">
        <v>72</v>
      </c>
      <c r="B41" s="38">
        <v>470062</v>
      </c>
      <c r="D41" s="38">
        <v>17</v>
      </c>
      <c r="F41" s="38">
        <v>35259</v>
      </c>
      <c r="H41" s="38">
        <v>124630</v>
      </c>
      <c r="J41" s="38">
        <v>225</v>
      </c>
      <c r="L41" s="38">
        <v>1760</v>
      </c>
      <c r="N41" s="38">
        <v>66004</v>
      </c>
      <c r="P41" s="38">
        <v>729729</v>
      </c>
      <c r="R41" s="38">
        <f>SUM(B41:P41)</f>
        <v>1427686</v>
      </c>
    </row>
    <row r="42" ht="3" customHeight="1"/>
    <row r="43" spans="1:18" ht="18">
      <c r="A43" s="17" t="s">
        <v>85</v>
      </c>
      <c r="H43" s="38">
        <v>-5585</v>
      </c>
      <c r="J43" s="38">
        <v>0</v>
      </c>
      <c r="P43" s="38">
        <v>46560</v>
      </c>
      <c r="R43" s="38">
        <f>SUM(B43:P43)</f>
        <v>40975</v>
      </c>
    </row>
    <row r="44" spans="2:18" ht="3" customHeight="1">
      <c r="B44" s="40"/>
      <c r="D44" s="40"/>
      <c r="F44" s="40"/>
      <c r="H44" s="40"/>
      <c r="J44" s="40"/>
      <c r="L44" s="40"/>
      <c r="N44" s="40"/>
      <c r="P44" s="40"/>
      <c r="R44" s="40"/>
    </row>
    <row r="45" spans="1:18" ht="18">
      <c r="A45" s="17" t="s">
        <v>91</v>
      </c>
      <c r="B45" s="38">
        <f>SUM(B41:B44)</f>
        <v>470062</v>
      </c>
      <c r="D45" s="38">
        <f>SUM(D41:D44)</f>
        <v>17</v>
      </c>
      <c r="F45" s="38">
        <f>SUM(F41:F44)</f>
        <v>35259</v>
      </c>
      <c r="H45" s="38">
        <f>SUM(H41:H44)</f>
        <v>119045</v>
      </c>
      <c r="J45" s="38">
        <f>SUM(J41:J44)</f>
        <v>225</v>
      </c>
      <c r="L45" s="38">
        <f>SUM(L41:L44)</f>
        <v>1760</v>
      </c>
      <c r="N45" s="38">
        <f>SUM(N41:N44)</f>
        <v>66004</v>
      </c>
      <c r="P45" s="38">
        <f>SUM(P41:P44)</f>
        <v>776289</v>
      </c>
      <c r="R45" s="38">
        <f>SUM(B45:P45)</f>
        <v>1468661</v>
      </c>
    </row>
    <row r="46" ht="3.75" customHeight="1"/>
    <row r="47" spans="1:18" ht="16.5" customHeight="1">
      <c r="A47" s="17" t="s">
        <v>111</v>
      </c>
      <c r="J47" s="38">
        <v>107</v>
      </c>
      <c r="R47" s="38">
        <f>SUM(B47:P47)</f>
        <v>107</v>
      </c>
    </row>
    <row r="48" ht="3.75" customHeight="1"/>
    <row r="49" spans="1:18" ht="18">
      <c r="A49" s="17" t="s">
        <v>81</v>
      </c>
      <c r="P49" s="38">
        <f>INCOME!H35</f>
        <v>91814</v>
      </c>
      <c r="R49" s="38">
        <f>SUM(B49:P49)</f>
        <v>91814</v>
      </c>
    </row>
    <row r="50" ht="3.75" customHeight="1"/>
    <row r="51" spans="1:18" ht="18">
      <c r="A51" s="17" t="s">
        <v>95</v>
      </c>
      <c r="P51" s="38">
        <v>-20307</v>
      </c>
      <c r="R51" s="38">
        <f>P51</f>
        <v>-20307</v>
      </c>
    </row>
    <row r="52" ht="3.75" customHeight="1"/>
    <row r="53" spans="1:18" ht="18">
      <c r="A53" s="17" t="s">
        <v>96</v>
      </c>
      <c r="P53" s="38">
        <v>-13537</v>
      </c>
      <c r="R53" s="38">
        <f>P53</f>
        <v>-13537</v>
      </c>
    </row>
    <row r="54" spans="2:18" ht="3.75" customHeight="1">
      <c r="B54" s="40"/>
      <c r="D54" s="40"/>
      <c r="F54" s="40"/>
      <c r="H54" s="40"/>
      <c r="J54" s="40"/>
      <c r="L54" s="40"/>
      <c r="N54" s="40"/>
      <c r="P54" s="40"/>
      <c r="R54" s="40"/>
    </row>
    <row r="55" spans="2:4" ht="7.5" customHeight="1">
      <c r="B55" s="41"/>
      <c r="D55" s="41"/>
    </row>
    <row r="56" spans="1:18" ht="18">
      <c r="A56" s="42" t="s">
        <v>112</v>
      </c>
      <c r="B56" s="38">
        <f>SUM(B45:B53)</f>
        <v>470062</v>
      </c>
      <c r="D56" s="38">
        <f>SUM(D45:D53)</f>
        <v>17</v>
      </c>
      <c r="F56" s="38">
        <f>SUM(F45:F53)</f>
        <v>35259</v>
      </c>
      <c r="H56" s="38">
        <f>SUM(H45:H53)</f>
        <v>119045</v>
      </c>
      <c r="J56" s="38">
        <f>SUM(J45:J53)</f>
        <v>332</v>
      </c>
      <c r="L56" s="38">
        <f>SUM(L45:L53)</f>
        <v>1760</v>
      </c>
      <c r="N56" s="38">
        <f>SUM(N45:N53)</f>
        <v>66004</v>
      </c>
      <c r="P56" s="38">
        <f>SUM(P45:P53)</f>
        <v>834259</v>
      </c>
      <c r="R56" s="38">
        <f>SUM(R45:R53)</f>
        <v>1526738</v>
      </c>
    </row>
    <row r="57" spans="2:18" ht="6" customHeight="1" thickBot="1">
      <c r="B57" s="43"/>
      <c r="D57" s="43"/>
      <c r="F57" s="43"/>
      <c r="H57" s="43"/>
      <c r="J57" s="43"/>
      <c r="L57" s="43"/>
      <c r="N57" s="43"/>
      <c r="P57" s="43"/>
      <c r="R57" s="43"/>
    </row>
    <row r="58" ht="18.75" thickTop="1"/>
    <row r="59" ht="18">
      <c r="A59" s="17" t="s">
        <v>92</v>
      </c>
    </row>
  </sheetData>
  <mergeCells count="4">
    <mergeCell ref="A4:R4"/>
    <mergeCell ref="A6:R6"/>
    <mergeCell ref="A7:R7"/>
    <mergeCell ref="B10:N10"/>
  </mergeCells>
  <printOptions/>
  <pageMargins left="0.5" right="0.5" top="0.5" bottom="0.5" header="0.5" footer="0.5"/>
  <pageSetup fitToHeight="1" fitToWidth="1" horizontalDpi="300" verticalDpi="300" orientation="landscape" paperSize="9" scale="66" r:id="rId1"/>
  <headerFooter alignWithMargins="0">
    <oddHeader>&amp;C&amp;"Arial Narrow,Bold"&amp;14NCB HOLDINGS BHD
&amp;"Arial Narrow,Regular"&amp;10Company No. 475221-K
(Incorporated in Malaysia)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38">
      <selection activeCell="E32" sqref="E32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60.28125" style="0" customWidth="1"/>
    <col min="4" max="4" width="1.57421875" style="16" customWidth="1"/>
    <col min="5" max="5" width="15.8515625" style="0" customWidth="1"/>
    <col min="6" max="6" width="0.85546875" style="16" customWidth="1"/>
    <col min="7" max="7" width="15.421875" style="0" customWidth="1"/>
  </cols>
  <sheetData>
    <row r="1" spans="1:6" ht="18">
      <c r="A1" s="56"/>
      <c r="B1" s="56"/>
      <c r="C1" s="56"/>
      <c r="D1" s="56"/>
      <c r="E1" s="56"/>
      <c r="F1" s="56"/>
    </row>
    <row r="2" spans="1:3" ht="18">
      <c r="A2" s="17"/>
      <c r="B2" s="17"/>
      <c r="C2" s="17"/>
    </row>
    <row r="3" spans="1:6" ht="18">
      <c r="A3" s="56" t="s">
        <v>47</v>
      </c>
      <c r="B3" s="56"/>
      <c r="C3" s="56"/>
      <c r="D3" s="56"/>
      <c r="E3" s="56"/>
      <c r="F3" s="56"/>
    </row>
    <row r="4" spans="1:6" ht="18">
      <c r="A4" s="56" t="s">
        <v>114</v>
      </c>
      <c r="B4" s="56"/>
      <c r="C4" s="56"/>
      <c r="D4" s="56"/>
      <c r="E4" s="56"/>
      <c r="F4" s="56"/>
    </row>
    <row r="5" spans="4:6" ht="12.75">
      <c r="D5"/>
      <c r="E5" s="16"/>
      <c r="F5"/>
    </row>
    <row r="6" spans="4:6" ht="12.75">
      <c r="D6"/>
      <c r="E6" s="16"/>
      <c r="F6"/>
    </row>
    <row r="7" spans="4:6" ht="12.75">
      <c r="D7"/>
      <c r="E7" s="16"/>
      <c r="F7"/>
    </row>
    <row r="8" spans="4:6" ht="12.75">
      <c r="D8"/>
      <c r="E8" s="16"/>
      <c r="F8"/>
    </row>
    <row r="9" spans="4:7" ht="15.75">
      <c r="D9"/>
      <c r="E9" s="18" t="s">
        <v>116</v>
      </c>
      <c r="F9"/>
      <c r="G9" s="18" t="s">
        <v>116</v>
      </c>
    </row>
    <row r="10" spans="5:7" s="2" customFormat="1" ht="15.75">
      <c r="E10" s="18" t="s">
        <v>69</v>
      </c>
      <c r="F10" s="6"/>
      <c r="G10" s="18" t="s">
        <v>69</v>
      </c>
    </row>
    <row r="11" spans="5:7" s="2" customFormat="1" ht="15.75">
      <c r="E11" s="22">
        <v>38352</v>
      </c>
      <c r="F11" s="6"/>
      <c r="G11" s="22">
        <v>37986</v>
      </c>
    </row>
    <row r="12" spans="5:7" s="2" customFormat="1" ht="15.75">
      <c r="E12" s="18" t="s">
        <v>48</v>
      </c>
      <c r="F12" s="6"/>
      <c r="G12" s="18" t="s">
        <v>48</v>
      </c>
    </row>
    <row r="13" s="2" customFormat="1" ht="15">
      <c r="E13" s="19"/>
    </row>
    <row r="14" spans="1:6" s="2" customFormat="1" ht="15.75">
      <c r="A14" s="6" t="s">
        <v>49</v>
      </c>
      <c r="B14" s="6"/>
      <c r="C14" s="6"/>
      <c r="D14" s="6"/>
      <c r="E14" s="3"/>
      <c r="F14" s="12"/>
    </row>
    <row r="15" spans="5:6" s="2" customFormat="1" ht="15">
      <c r="E15" s="3"/>
      <c r="F15" s="12"/>
    </row>
    <row r="16" spans="2:7" s="2" customFormat="1" ht="15.75">
      <c r="B16" s="6" t="s">
        <v>11</v>
      </c>
      <c r="C16" s="6"/>
      <c r="D16" s="6"/>
      <c r="E16" s="3">
        <v>150039</v>
      </c>
      <c r="F16" s="12"/>
      <c r="G16" s="31">
        <v>139539</v>
      </c>
    </row>
    <row r="17" spans="2:7" s="2" customFormat="1" ht="15">
      <c r="B17" s="2" t="s">
        <v>64</v>
      </c>
      <c r="E17" s="3"/>
      <c r="F17" s="12"/>
      <c r="G17" s="31"/>
    </row>
    <row r="18" spans="3:7" s="2" customFormat="1" ht="15">
      <c r="C18" s="2" t="s">
        <v>50</v>
      </c>
      <c r="E18" s="3">
        <f>17534+5372+85+2609+108552+3179-1909-152</f>
        <v>135270</v>
      </c>
      <c r="F18" s="12"/>
      <c r="G18" s="31">
        <f>17534+5372+33+3344+109793+5389-361-3-3134-712</f>
        <v>137255</v>
      </c>
    </row>
    <row r="19" spans="3:7" s="2" customFormat="1" ht="15">
      <c r="C19" s="2" t="s">
        <v>51</v>
      </c>
      <c r="E19" s="4">
        <v>-13531</v>
      </c>
      <c r="F19" s="12"/>
      <c r="G19" s="32">
        <f>-10978+46</f>
        <v>-10932</v>
      </c>
    </row>
    <row r="20" spans="2:7" s="2" customFormat="1" ht="15.75">
      <c r="B20" s="6" t="s">
        <v>52</v>
      </c>
      <c r="C20" s="6"/>
      <c r="D20" s="6"/>
      <c r="E20" s="3">
        <f>SUM(E16:E19)</f>
        <v>271778</v>
      </c>
      <c r="F20" s="12"/>
      <c r="G20" s="3">
        <f>SUM(G16:G19)</f>
        <v>265862</v>
      </c>
    </row>
    <row r="21" spans="5:7" s="2" customFormat="1" ht="15">
      <c r="E21" s="3"/>
      <c r="F21" s="12"/>
      <c r="G21" s="31"/>
    </row>
    <row r="22" spans="2:7" s="2" customFormat="1" ht="15">
      <c r="B22" s="2" t="s">
        <v>53</v>
      </c>
      <c r="E22" s="3">
        <f>6577-75-1919</f>
        <v>4583</v>
      </c>
      <c r="F22" s="12"/>
      <c r="G22" s="31">
        <f>-107-8253-123</f>
        <v>-8483</v>
      </c>
    </row>
    <row r="23" spans="2:7" s="2" customFormat="1" ht="15">
      <c r="B23" s="2" t="s">
        <v>54</v>
      </c>
      <c r="E23" s="4">
        <v>3351</v>
      </c>
      <c r="F23" s="12"/>
      <c r="G23" s="32">
        <v>7847</v>
      </c>
    </row>
    <row r="24" spans="2:7" s="2" customFormat="1" ht="15.75">
      <c r="B24" s="6" t="s">
        <v>62</v>
      </c>
      <c r="E24" s="13">
        <f>SUM(E20:E23)</f>
        <v>279712</v>
      </c>
      <c r="F24" s="12"/>
      <c r="G24" s="13">
        <f>SUM(G20:G23)</f>
        <v>265226</v>
      </c>
    </row>
    <row r="25" spans="2:7" s="2" customFormat="1" ht="15">
      <c r="B25" s="2" t="s">
        <v>83</v>
      </c>
      <c r="E25" s="13">
        <v>-55669</v>
      </c>
      <c r="F25" s="12"/>
      <c r="G25" s="31">
        <f>-55410-46</f>
        <v>-55456</v>
      </c>
    </row>
    <row r="26" spans="5:7" s="2" customFormat="1" ht="15">
      <c r="E26" s="21">
        <f>SUM(E24:E25)</f>
        <v>224043</v>
      </c>
      <c r="F26" s="12"/>
      <c r="G26" s="21">
        <f>SUM(G24:G25)</f>
        <v>209770</v>
      </c>
    </row>
    <row r="27" spans="5:7" s="2" customFormat="1" ht="15">
      <c r="E27" s="3"/>
      <c r="F27" s="12"/>
      <c r="G27" s="31"/>
    </row>
    <row r="28" spans="1:7" s="2" customFormat="1" ht="15.75">
      <c r="A28" s="6" t="s">
        <v>55</v>
      </c>
      <c r="B28" s="6"/>
      <c r="C28" s="6"/>
      <c r="D28" s="6"/>
      <c r="E28" s="3"/>
      <c r="F28" s="12"/>
      <c r="G28" s="31"/>
    </row>
    <row r="29" spans="5:7" s="2" customFormat="1" ht="15">
      <c r="E29" s="3"/>
      <c r="F29" s="12"/>
      <c r="G29" s="31"/>
    </row>
    <row r="30" spans="5:7" s="2" customFormat="1" ht="15">
      <c r="E30" s="3"/>
      <c r="F30" s="12"/>
      <c r="G30" s="31"/>
    </row>
    <row r="31" spans="2:7" s="2" customFormat="1" ht="15">
      <c r="B31" s="2" t="s">
        <v>20</v>
      </c>
      <c r="E31" s="3">
        <v>-94966</v>
      </c>
      <c r="F31" s="12"/>
      <c r="G31" s="31">
        <v>-80457</v>
      </c>
    </row>
    <row r="32" spans="2:7" s="2" customFormat="1" ht="15">
      <c r="B32" s="2" t="s">
        <v>65</v>
      </c>
      <c r="E32" s="21">
        <f>E31</f>
        <v>-94966</v>
      </c>
      <c r="F32" s="12">
        <v>104561</v>
      </c>
      <c r="G32" s="21">
        <f>G31</f>
        <v>-80457</v>
      </c>
    </row>
    <row r="33" spans="5:7" s="2" customFormat="1" ht="15">
      <c r="E33" s="3"/>
      <c r="F33" s="12"/>
      <c r="G33" s="31"/>
    </row>
    <row r="34" spans="1:7" s="2" customFormat="1" ht="15.75">
      <c r="A34" s="6" t="s">
        <v>56</v>
      </c>
      <c r="B34" s="6"/>
      <c r="C34" s="6"/>
      <c r="D34" s="6"/>
      <c r="E34" s="3"/>
      <c r="F34" s="12"/>
      <c r="G34" s="31"/>
    </row>
    <row r="35" spans="5:7" s="2" customFormat="1" ht="15">
      <c r="E35" s="3"/>
      <c r="F35" s="12"/>
      <c r="G35" s="31"/>
    </row>
    <row r="36" spans="2:7" s="2" customFormat="1" ht="15" hidden="1">
      <c r="B36" s="2" t="s">
        <v>57</v>
      </c>
      <c r="E36" s="3">
        <v>0</v>
      </c>
      <c r="F36" s="12"/>
      <c r="G36" s="31">
        <v>0</v>
      </c>
    </row>
    <row r="37" spans="2:7" s="2" customFormat="1" ht="15">
      <c r="B37" s="2" t="s">
        <v>118</v>
      </c>
      <c r="E37" s="3">
        <v>201</v>
      </c>
      <c r="F37" s="12"/>
      <c r="G37" s="31"/>
    </row>
    <row r="38" spans="2:7" s="2" customFormat="1" ht="15">
      <c r="B38" s="2" t="s">
        <v>117</v>
      </c>
      <c r="E38" s="3">
        <v>0</v>
      </c>
      <c r="F38" s="12"/>
      <c r="G38" s="31">
        <v>-8074</v>
      </c>
    </row>
    <row r="39" spans="2:7" s="2" customFormat="1" ht="15">
      <c r="B39" s="2" t="s">
        <v>97</v>
      </c>
      <c r="E39" s="3">
        <v>-43998</v>
      </c>
      <c r="F39" s="12"/>
      <c r="G39" s="31">
        <v>-33844</v>
      </c>
    </row>
    <row r="40" spans="2:7" s="2" customFormat="1" ht="15">
      <c r="B40" s="2" t="s">
        <v>58</v>
      </c>
      <c r="E40" s="21">
        <f>SUM(E36:E39)</f>
        <v>-43797</v>
      </c>
      <c r="F40" s="12"/>
      <c r="G40" s="21">
        <f>SUM(G36:G39)</f>
        <v>-41918</v>
      </c>
    </row>
    <row r="41" spans="5:7" s="2" customFormat="1" ht="15">
      <c r="E41" s="3"/>
      <c r="F41" s="12"/>
      <c r="G41" s="31"/>
    </row>
    <row r="42" spans="1:7" s="2" customFormat="1" ht="15.75">
      <c r="A42" s="6" t="s">
        <v>66</v>
      </c>
      <c r="B42" s="6"/>
      <c r="C42" s="6"/>
      <c r="D42" s="6"/>
      <c r="E42" s="3">
        <f>E32+E40+E26</f>
        <v>85280</v>
      </c>
      <c r="F42" s="12"/>
      <c r="G42" s="3">
        <f>G32+G40+G26</f>
        <v>87395</v>
      </c>
    </row>
    <row r="43" spans="1:7" s="2" customFormat="1" ht="15.75">
      <c r="A43" s="6" t="s">
        <v>70</v>
      </c>
      <c r="B43" s="6"/>
      <c r="C43" s="6"/>
      <c r="D43" s="6"/>
      <c r="E43" s="3">
        <v>16</v>
      </c>
      <c r="F43" s="12"/>
      <c r="G43" s="31">
        <v>103</v>
      </c>
    </row>
    <row r="44" spans="1:7" s="2" customFormat="1" ht="15.75">
      <c r="A44" s="6" t="s">
        <v>59</v>
      </c>
      <c r="B44" s="6"/>
      <c r="C44" s="6"/>
      <c r="D44" s="6"/>
      <c r="E44" s="3">
        <f>G45</f>
        <v>402754</v>
      </c>
      <c r="F44" s="12"/>
      <c r="G44" s="31">
        <v>315256</v>
      </c>
    </row>
    <row r="45" spans="1:7" s="2" customFormat="1" ht="16.5" thickBot="1">
      <c r="A45" s="6" t="s">
        <v>67</v>
      </c>
      <c r="B45" s="6"/>
      <c r="C45" s="6"/>
      <c r="D45" s="6"/>
      <c r="E45" s="14">
        <f>SUM(E42:E44)</f>
        <v>488050</v>
      </c>
      <c r="F45" s="12"/>
      <c r="G45" s="14">
        <f>SUM(G42:G44)</f>
        <v>402754</v>
      </c>
    </row>
    <row r="46" spans="5:7" s="2" customFormat="1" ht="15">
      <c r="E46" s="3"/>
      <c r="F46" s="12"/>
      <c r="G46" s="31"/>
    </row>
    <row r="47" spans="1:6" s="2" customFormat="1" ht="15">
      <c r="A47" s="2" t="s">
        <v>82</v>
      </c>
      <c r="F47" s="12"/>
    </row>
    <row r="48" spans="5:7" s="2" customFormat="1" ht="15">
      <c r="E48" s="3"/>
      <c r="F48" s="12"/>
      <c r="G48" s="31"/>
    </row>
    <row r="49" spans="2:7" s="2" customFormat="1" ht="15">
      <c r="B49" s="2" t="s">
        <v>60</v>
      </c>
      <c r="E49" s="3">
        <v>66252</v>
      </c>
      <c r="F49" s="12"/>
      <c r="G49" s="31">
        <v>69037</v>
      </c>
    </row>
    <row r="50" spans="2:7" s="2" customFormat="1" ht="15">
      <c r="B50" s="2" t="s">
        <v>61</v>
      </c>
      <c r="E50" s="3">
        <f>351455+67600+2743</f>
        <v>421798</v>
      </c>
      <c r="F50" s="12"/>
      <c r="G50" s="31">
        <f>273147+56600+3970</f>
        <v>333717</v>
      </c>
    </row>
    <row r="51" spans="5:7" s="2" customFormat="1" ht="15.75" thickBot="1">
      <c r="E51" s="14">
        <f>SUM(E49:E50)</f>
        <v>488050</v>
      </c>
      <c r="F51" s="12"/>
      <c r="G51" s="14">
        <f>SUM(G49:G50)</f>
        <v>402754</v>
      </c>
    </row>
    <row r="52" spans="4:6" ht="12.75">
      <c r="D52"/>
      <c r="E52" s="1"/>
      <c r="F52" s="20"/>
    </row>
    <row r="53" spans="1:6" ht="15">
      <c r="A53" s="2" t="s">
        <v>63</v>
      </c>
      <c r="B53" s="2"/>
      <c r="C53" s="2"/>
      <c r="D53" s="2"/>
      <c r="E53" s="3"/>
      <c r="F53" s="20"/>
    </row>
    <row r="54" spans="1:6" ht="15">
      <c r="A54" s="2" t="s">
        <v>88</v>
      </c>
      <c r="B54" s="2"/>
      <c r="C54" s="2"/>
      <c r="D54" s="2"/>
      <c r="E54" s="3"/>
      <c r="F54" s="20"/>
    </row>
    <row r="55" spans="4:6" ht="12.75">
      <c r="D55"/>
      <c r="E55" s="16"/>
      <c r="F55"/>
    </row>
    <row r="56" spans="5:8" ht="12.75">
      <c r="E56" s="27">
        <f>E45-E51</f>
        <v>0</v>
      </c>
      <c r="G56" s="27">
        <f>G45-G51</f>
        <v>0</v>
      </c>
      <c r="H56" s="47"/>
    </row>
    <row r="58" ht="12.75">
      <c r="C58" s="44"/>
    </row>
  </sheetData>
  <mergeCells count="3">
    <mergeCell ref="A1:F1"/>
    <mergeCell ref="A3:F3"/>
    <mergeCell ref="A4:F4"/>
  </mergeCells>
  <printOptions/>
  <pageMargins left="0.75" right="0.75" top="1" bottom="1" header="0.5" footer="0.5"/>
  <pageSetup fitToHeight="1" fitToWidth="1" horizontalDpi="300" verticalDpi="300" orientation="portrait" paperSize="9" scale="87" r:id="rId1"/>
  <headerFooter alignWithMargins="0">
    <oddHeader>&amp;C&amp;"Arial Narrow,Bold"&amp;14NCB HOLDINGS BHD&amp;"Arial,Regular"
&amp;"Arial Narrow,Regular"&amp;10Company No. 475221-K
(Incorporated in Malaysia)&amp;"Arial,Regular"
</oddHead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Finance Department NCB Holdin</cp:lastModifiedBy>
  <cp:lastPrinted>2005-02-13T05:04:51Z</cp:lastPrinted>
  <dcterms:created xsi:type="dcterms:W3CDTF">2002-10-14T00:06:59Z</dcterms:created>
  <dcterms:modified xsi:type="dcterms:W3CDTF">2004-10-08T04:16:48Z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